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activeTab="0"/>
  </bookViews>
  <sheets>
    <sheet name="ID3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<sst xmlns="http://schemas.openxmlformats.org/spreadsheetml/2006/main" count="6" uniqueCount="4">
  <si>
    <t xml:space="preserve"> USD</t>
  </si>
  <si>
    <t>Latest 36months</t>
  </si>
  <si>
    <t>From2000/1 to Present</t>
  </si>
  <si>
    <t>・・・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</si>
</sst>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Rp&quot;#,##0_);\(&quot;Rp&quot;#,##0\)"/>
    <numFmt numFmtId="185" formatCode="&quot;Rp&quot;#,##0_);[Red]\(&quot;Rp&quot;#,##0\)"/>
    <numFmt numFmtId="186" formatCode="&quot;Rp&quot;#,##0.00_);\(&quot;Rp&quot;#,##0.00\)"/>
    <numFmt numFmtId="187" formatCode="&quot;Rp&quot;#,##0.00_);[Red]\(&quot;Rp&quot;#,##0.00\)"/>
    <numFmt numFmtId="188" formatCode="_(&quot;Rp&quot;* #,##0_);_(&quot;Rp&quot;* \(#,##0\);_(&quot;Rp&quot;* &quot;-&quot;_);_(@_)"/>
    <numFmt numFmtId="189" formatCode="_(&quot;Rp&quot;* #,##0.00_);_(&quot;Rp&quot;* \(#,##0.00\);_(&quot;Rp&quot;* &quot;-&quot;??_);_(@_)"/>
    <numFmt numFmtId="190" formatCode="#,##0.000"/>
    <numFmt numFmtId="191" formatCode="[$-409]d\-mmm\-yy;@"/>
    <numFmt numFmtId="192" formatCode="[$-409]dddd\,\ mmmm\ dd\,\ yyyy"/>
    <numFmt numFmtId="193" formatCode="[$-409]mmmmm;@"/>
    <numFmt numFmtId="194" formatCode="mmm"/>
    <numFmt numFmtId="195" formatCode="[$-10409]#,##0.00"/>
    <numFmt numFmtId="196" formatCode="_-* #,##0_-;\-* #,##0_-;_-* &quot;-&quot;_-;_-@_-"/>
  </numFmts>
  <fonts count="49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Arial Narrow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 vertical="center"/>
    </xf>
    <xf numFmtId="1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7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48" fillId="0" borderId="0" xfId="0" applyFont="1" applyAlignment="1">
      <alignment vertical="center"/>
    </xf>
    <xf numFmtId="17" fontId="0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/>
    </xf>
    <xf numFmtId="17" fontId="0" fillId="0" borderId="15" xfId="0" applyNumberFormat="1" applyFont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" fontId="30" fillId="0" borderId="14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1F1F1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2025"/>
          <c:w val="0.9712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'ID3'!$E$2</c:f>
              <c:strCache>
                <c:ptCount val="1"/>
                <c:pt idx="0">
                  <c:v> USD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'ID3'!$D$3:$D$38</c:f>
              <c:strCache/>
            </c:strRef>
          </c:cat>
          <c:val>
            <c:numRef>
              <c:f>'ID3'!$E$3:$E$38</c:f>
              <c:numCache/>
            </c:numRef>
          </c:val>
          <c:smooth val="0"/>
        </c:ser>
        <c:marker val="1"/>
        <c:axId val="59263868"/>
        <c:axId val="32232781"/>
      </c:lineChart>
      <c:dateAx>
        <c:axId val="59263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3278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232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63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14175"/>
          <c:w val="0.9797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'ID3'!$B$2</c:f>
              <c:strCache>
                <c:ptCount val="1"/>
                <c:pt idx="0">
                  <c:v> USD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'ID3'!$A$3:$A$51</c:f>
              <c:strCache/>
            </c:strRef>
          </c:cat>
          <c:val>
            <c:numRef>
              <c:f>'ID3'!$B$3:$B$51</c:f>
              <c:numCache/>
            </c:numRef>
          </c:val>
          <c:smooth val="0"/>
        </c:ser>
        <c:marker val="1"/>
        <c:axId val="16372970"/>
        <c:axId val="11522019"/>
      </c:lineChart>
      <c:catAx>
        <c:axId val="163729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22019"/>
        <c:crosses val="autoZero"/>
        <c:auto val="1"/>
        <c:lblOffset val="100"/>
        <c:tickLblSkip val="2"/>
        <c:noMultiLvlLbl val="0"/>
      </c:catAx>
      <c:valAx>
        <c:axId val="11522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7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180975</xdr:rowOff>
    </xdr:from>
    <xdr:to>
      <xdr:col>13</xdr:col>
      <xdr:colOff>285750</xdr:colOff>
      <xdr:row>18</xdr:row>
      <xdr:rowOff>38100</xdr:rowOff>
    </xdr:to>
    <xdr:graphicFrame>
      <xdr:nvGraphicFramePr>
        <xdr:cNvPr id="1" name="グラフ 1"/>
        <xdr:cNvGraphicFramePr/>
      </xdr:nvGraphicFramePr>
      <xdr:xfrm>
        <a:off x="3438525" y="180975"/>
        <a:ext cx="51244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20</xdr:row>
      <xdr:rowOff>47625</xdr:rowOff>
    </xdr:from>
    <xdr:to>
      <xdr:col>14</xdr:col>
      <xdr:colOff>619125</xdr:colOff>
      <xdr:row>37</xdr:row>
      <xdr:rowOff>133350</xdr:rowOff>
    </xdr:to>
    <xdr:graphicFrame>
      <xdr:nvGraphicFramePr>
        <xdr:cNvPr id="2" name="グラフ 3"/>
        <xdr:cNvGraphicFramePr/>
      </xdr:nvGraphicFramePr>
      <xdr:xfrm>
        <a:off x="3409950" y="3343275"/>
        <a:ext cx="6181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2" width="9.125" style="1" customWidth="1"/>
    <col min="3" max="3" width="4.625" style="1" customWidth="1"/>
    <col min="4" max="5" width="9.125" style="1" customWidth="1"/>
    <col min="6" max="6" width="3.625" style="1" customWidth="1"/>
    <col min="7" max="16384" width="9.125" style="1" customWidth="1"/>
  </cols>
  <sheetData>
    <row r="1" spans="4:7" ht="15" thickBot="1">
      <c r="D1" s="9" t="s">
        <v>1</v>
      </c>
      <c r="E1" s="2"/>
      <c r="G1" s="9" t="s">
        <v>1</v>
      </c>
    </row>
    <row r="2" spans="1:6" ht="13.5" thickBot="1">
      <c r="A2" s="15"/>
      <c r="B2" s="16" t="s">
        <v>0</v>
      </c>
      <c r="D2" s="13"/>
      <c r="E2" s="14" t="s">
        <v>0</v>
      </c>
      <c r="F2"/>
    </row>
    <row r="3" spans="1:5" ht="12.75">
      <c r="A3" s="10">
        <v>36526</v>
      </c>
      <c r="B3" s="17">
        <v>7425</v>
      </c>
      <c r="D3" s="3">
        <f>LARGE($A$3:$A$49004,36)</f>
        <v>41030</v>
      </c>
      <c r="E3" s="4">
        <f>VLOOKUP(D3,$A$3:$B$49004,2,FALSE)</f>
        <v>9565</v>
      </c>
    </row>
    <row r="4" spans="1:5" ht="12.75">
      <c r="A4" s="11">
        <v>36557</v>
      </c>
      <c r="B4" s="18">
        <v>7505</v>
      </c>
      <c r="D4" s="3">
        <f>LARGE($A$3:$A$49004,35)</f>
        <v>41061</v>
      </c>
      <c r="E4" s="4">
        <f>VLOOKUP(D4,$A$3:$B$49004,2,FALSE)</f>
        <v>9480</v>
      </c>
    </row>
    <row r="5" spans="1:5" ht="12.75">
      <c r="A5" s="11">
        <v>36586</v>
      </c>
      <c r="B5" s="18">
        <v>7590</v>
      </c>
      <c r="D5" s="3">
        <f>LARGE($A$3:$A$49004,34)</f>
        <v>41091</v>
      </c>
      <c r="E5" s="4">
        <f>VLOOKUP(D5,$A$3:$B$49004,2,FALSE)</f>
        <v>9485</v>
      </c>
    </row>
    <row r="6" spans="1:5" ht="12.75">
      <c r="A6" s="11">
        <v>36617</v>
      </c>
      <c r="B6" s="18">
        <v>7945</v>
      </c>
      <c r="D6" s="3">
        <f>LARGE($A$3:$A$49004,33)</f>
        <v>41122</v>
      </c>
      <c r="E6" s="4">
        <f>VLOOKUP(D6,$A$3:$B$49004,2,FALSE)</f>
        <v>9560</v>
      </c>
    </row>
    <row r="7" spans="1:5" ht="12.75">
      <c r="A7" s="11">
        <v>36647</v>
      </c>
      <c r="B7" s="18">
        <v>8620</v>
      </c>
      <c r="D7" s="3">
        <f>LARGE($A$3:$A$49004,32)</f>
        <v>41153</v>
      </c>
      <c r="E7" s="4">
        <f>VLOOKUP(D7,$A$3:$B$49004,2,FALSE)</f>
        <v>9588</v>
      </c>
    </row>
    <row r="8" spans="1:5" ht="12.75">
      <c r="A8" s="11">
        <v>36678</v>
      </c>
      <c r="B8" s="18">
        <v>8735</v>
      </c>
      <c r="D8" s="3">
        <f>LARGE($A$3:$A$49004,31)</f>
        <v>41183</v>
      </c>
      <c r="E8" s="4">
        <f>VLOOKUP(D8,$A$3:$B$49004,2,FALSE)</f>
        <v>9615</v>
      </c>
    </row>
    <row r="9" spans="1:5" ht="12.75">
      <c r="A9" s="11">
        <v>36708</v>
      </c>
      <c r="B9" s="18">
        <v>9003</v>
      </c>
      <c r="D9" s="3">
        <f>LARGE($A$3:$A$49004,30)</f>
        <v>41214</v>
      </c>
      <c r="E9" s="4">
        <f>VLOOKUP(D9,$A$3:$B$49004,2,FALSE)</f>
        <v>9605</v>
      </c>
    </row>
    <row r="10" spans="1:5" ht="12.75">
      <c r="A10" s="11">
        <v>36739</v>
      </c>
      <c r="B10" s="18">
        <v>8290</v>
      </c>
      <c r="D10" s="5">
        <f>LARGE($A$3:$A$49004,29)</f>
        <v>41244</v>
      </c>
      <c r="E10" s="6">
        <f>VLOOKUP(D10,$A$3:$B$49004,2,FALSE)</f>
        <v>9670</v>
      </c>
    </row>
    <row r="11" spans="1:5" ht="12.75">
      <c r="A11" s="11">
        <v>36770</v>
      </c>
      <c r="B11" s="18">
        <v>8780</v>
      </c>
      <c r="D11" s="5">
        <f>LARGE($A$3:$A$49004,28)</f>
        <v>41275</v>
      </c>
      <c r="E11" s="6">
        <f>VLOOKUP(D11,$A$3:$B$49004,2,FALSE)</f>
        <v>9698</v>
      </c>
    </row>
    <row r="12" spans="1:5" ht="12.75">
      <c r="A12" s="11">
        <v>36800</v>
      </c>
      <c r="B12" s="18">
        <v>9395</v>
      </c>
      <c r="D12" s="5">
        <f>LARGE($A$3:$A$49004,27)</f>
        <v>41306</v>
      </c>
      <c r="E12" s="6">
        <f>VLOOKUP(D12,$A$3:$B$49004,2,FALSE)</f>
        <v>9667</v>
      </c>
    </row>
    <row r="13" spans="1:5" ht="12.75">
      <c r="A13" s="11"/>
      <c r="B13" s="18"/>
      <c r="D13" s="5">
        <f>LARGE($A$3:$A$49004,26)</f>
        <v>41334</v>
      </c>
      <c r="E13" s="6">
        <f>VLOOKUP(D13,$A$3:$B$49004,2,FALSE)</f>
        <v>9719</v>
      </c>
    </row>
    <row r="14" spans="1:5" ht="12.75">
      <c r="A14" s="21" t="s">
        <v>3</v>
      </c>
      <c r="B14" s="18"/>
      <c r="D14" s="5">
        <f>LARGE($A$3:$A$49004,25)</f>
        <v>41365</v>
      </c>
      <c r="E14" s="6">
        <f>VLOOKUP(D14,$A$3:$B$49004,2,FALSE)</f>
        <v>9722</v>
      </c>
    </row>
    <row r="15" spans="1:5" ht="12.75">
      <c r="A15" s="11"/>
      <c r="B15" s="18"/>
      <c r="D15" s="5">
        <f>LARGE($A$3:$A$49004,24)</f>
        <v>41395</v>
      </c>
      <c r="E15" s="6">
        <f>VLOOKUP(D15,$A$3:$B$49004,2,FALSE)</f>
        <v>9802</v>
      </c>
    </row>
    <row r="16" spans="1:5" ht="12.75">
      <c r="A16" s="11">
        <v>41030</v>
      </c>
      <c r="B16" s="18">
        <v>9565</v>
      </c>
      <c r="D16" s="5">
        <f>LARGE($A$3:$A$49004,23)</f>
        <v>41426</v>
      </c>
      <c r="E16" s="6">
        <f>VLOOKUP(D16,$A$3:$B$49004,2,FALSE)</f>
        <v>9929</v>
      </c>
    </row>
    <row r="17" spans="1:5" ht="12.75">
      <c r="A17" s="11">
        <v>41061</v>
      </c>
      <c r="B17" s="18">
        <v>9480</v>
      </c>
      <c r="D17" s="5">
        <f>LARGE($A$3:$A$49004,22)</f>
        <v>41456</v>
      </c>
      <c r="E17" s="6">
        <f>VLOOKUP(D17,$A$3:$B$49004,2,FALSE)</f>
        <v>10278</v>
      </c>
    </row>
    <row r="18" spans="1:5" ht="12.75">
      <c r="A18" s="11">
        <v>41091</v>
      </c>
      <c r="B18" s="18">
        <v>9485</v>
      </c>
      <c r="D18" s="5">
        <f>LARGE($A$3:$A$49004,21)</f>
        <v>41487</v>
      </c>
      <c r="E18" s="6">
        <f>VLOOKUP(D18,$A$3:$B$49004,2,FALSE)</f>
        <v>10924</v>
      </c>
    </row>
    <row r="19" spans="1:5" ht="12.75">
      <c r="A19" s="11">
        <v>41122</v>
      </c>
      <c r="B19" s="18">
        <v>9560</v>
      </c>
      <c r="D19" s="5">
        <f>LARGE($A$3:$A$49004,20)</f>
        <v>41518</v>
      </c>
      <c r="E19" s="6">
        <f>VLOOKUP(D19,$A$3:$B$49004,2,FALSE)</f>
        <v>11613</v>
      </c>
    </row>
    <row r="20" spans="1:7" ht="14.25">
      <c r="A20" s="11">
        <v>41153</v>
      </c>
      <c r="B20" s="18">
        <v>9588</v>
      </c>
      <c r="D20" s="5">
        <f>LARGE($A$3:$A$49004,19)</f>
        <v>41548</v>
      </c>
      <c r="E20" s="6">
        <f>VLOOKUP(D20,$A$3:$B$49004,2,FALSE)</f>
        <v>11234</v>
      </c>
      <c r="G20" s="9" t="s">
        <v>2</v>
      </c>
    </row>
    <row r="21" spans="1:5" ht="12.75">
      <c r="A21" s="11">
        <v>41183</v>
      </c>
      <c r="B21" s="18">
        <v>9615</v>
      </c>
      <c r="D21" s="5">
        <f>LARGE($A$3:$A$49004,18)</f>
        <v>41579</v>
      </c>
      <c r="E21" s="6">
        <f>VLOOKUP(D21,$A$3:$B$49004,2,FALSE)</f>
        <v>11977</v>
      </c>
    </row>
    <row r="22" spans="1:5" ht="12.75">
      <c r="A22" s="11">
        <v>41214</v>
      </c>
      <c r="B22" s="18">
        <v>9605</v>
      </c>
      <c r="D22" s="5">
        <f>LARGE($A$3:$A$49004,17)</f>
        <v>41609</v>
      </c>
      <c r="E22" s="6">
        <f>VLOOKUP(D22,$A$3:$B$49004,2,FALSE)</f>
        <v>12189</v>
      </c>
    </row>
    <row r="23" spans="1:5" ht="12.75">
      <c r="A23" s="11">
        <v>41244</v>
      </c>
      <c r="B23" s="18">
        <v>9670</v>
      </c>
      <c r="D23" s="5">
        <f>LARGE($A$3:$A$49004,16)</f>
        <v>41640</v>
      </c>
      <c r="E23" s="6">
        <f>VLOOKUP(D23,$A$3:$B$49004,2,FALSE)</f>
        <v>12226</v>
      </c>
    </row>
    <row r="24" spans="1:5" ht="12.75">
      <c r="A24" s="11">
        <v>41275</v>
      </c>
      <c r="B24" s="18">
        <v>9698</v>
      </c>
      <c r="D24" s="5">
        <f>LARGE($A$3:$A$49004,15)</f>
        <v>41671</v>
      </c>
      <c r="E24" s="6">
        <f>VLOOKUP(D24,$A$3:$B$49004,2,FALSE)</f>
        <v>11634</v>
      </c>
    </row>
    <row r="25" spans="1:5" ht="12.75">
      <c r="A25" s="11">
        <v>41306</v>
      </c>
      <c r="B25" s="18">
        <v>9667</v>
      </c>
      <c r="D25" s="5">
        <f>LARGE($A$3:$A$49004,14)</f>
        <v>41699</v>
      </c>
      <c r="E25" s="6">
        <f>VLOOKUP(D25,$A$3:$B$49004,2,FALSE)</f>
        <v>11404</v>
      </c>
    </row>
    <row r="26" spans="1:5" ht="12.75">
      <c r="A26" s="11">
        <v>41334</v>
      </c>
      <c r="B26" s="18">
        <v>9719</v>
      </c>
      <c r="D26" s="5">
        <f>LARGE($A$3:$A$49004,13)</f>
        <v>41730</v>
      </c>
      <c r="E26" s="6">
        <f>VLOOKUP(D26,$A$3:$B$49004,2,FALSE)</f>
        <v>11532</v>
      </c>
    </row>
    <row r="27" spans="1:5" ht="12.75">
      <c r="A27" s="11">
        <v>41365</v>
      </c>
      <c r="B27" s="18">
        <v>9722</v>
      </c>
      <c r="D27" s="5">
        <f>LARGE($A$3:$A$49004,12)</f>
        <v>41760</v>
      </c>
      <c r="E27" s="6">
        <f>VLOOKUP(D27,$A$3:$B$49004,2,FALSE)</f>
        <v>11611</v>
      </c>
    </row>
    <row r="28" spans="1:5" ht="12.75">
      <c r="A28" s="11">
        <v>41395</v>
      </c>
      <c r="B28" s="18">
        <v>9802</v>
      </c>
      <c r="D28" s="5">
        <f>LARGE($A$3:$A$49004,11)</f>
        <v>41791</v>
      </c>
      <c r="E28" s="6">
        <f>VLOOKUP(D28,$A$3:$B$49004,2,FALSE)</f>
        <v>11969</v>
      </c>
    </row>
    <row r="29" spans="1:5" ht="12.75">
      <c r="A29" s="11">
        <v>41426</v>
      </c>
      <c r="B29" s="18">
        <v>9929</v>
      </c>
      <c r="D29" s="5">
        <f>LARGE($A$3:$A$49004,10)</f>
        <v>41821</v>
      </c>
      <c r="E29" s="6">
        <f>VLOOKUP(D29,$A$3:$B$49004,2,FALSE)</f>
        <v>11591</v>
      </c>
    </row>
    <row r="30" spans="1:5" ht="12.75">
      <c r="A30" s="11">
        <v>41456</v>
      </c>
      <c r="B30" s="18">
        <v>10278</v>
      </c>
      <c r="D30" s="5">
        <f>LARGE($A$3:$A$49004,9)</f>
        <v>41852</v>
      </c>
      <c r="E30" s="6">
        <f>VLOOKUP(D30,$A$3:$B$49004,2,FALSE)</f>
        <v>11717</v>
      </c>
    </row>
    <row r="31" spans="1:5" ht="12.75">
      <c r="A31" s="11">
        <v>41487</v>
      </c>
      <c r="B31" s="18">
        <v>10924</v>
      </c>
      <c r="D31" s="5">
        <f>LARGE($A$3:$A$49004,8)</f>
        <v>41883</v>
      </c>
      <c r="E31" s="6">
        <f>VLOOKUP(D31,$A$3:$B$49004,2,FALSE)</f>
        <v>12212</v>
      </c>
    </row>
    <row r="32" spans="1:5" ht="12.75">
      <c r="A32" s="11">
        <v>41518</v>
      </c>
      <c r="B32" s="18">
        <v>11613</v>
      </c>
      <c r="D32" s="5">
        <f>LARGE($A$3:$A$49004,7)</f>
        <v>41913</v>
      </c>
      <c r="E32" s="6">
        <f>VLOOKUP(D32,$A$3:$B$49004,2,FALSE)</f>
        <v>12082</v>
      </c>
    </row>
    <row r="33" spans="1:5" ht="12.75">
      <c r="A33" s="11">
        <v>41548</v>
      </c>
      <c r="B33" s="18">
        <v>11234</v>
      </c>
      <c r="D33" s="5">
        <f>LARGE($A$3:$A$49004,6)</f>
        <v>41944</v>
      </c>
      <c r="E33" s="6">
        <f>VLOOKUP(D33,$A$3:$B$49004,2,FALSE)</f>
        <v>12196</v>
      </c>
    </row>
    <row r="34" spans="1:5" ht="12.75">
      <c r="A34" s="11">
        <v>41579</v>
      </c>
      <c r="B34" s="18">
        <v>11977</v>
      </c>
      <c r="D34" s="5">
        <f>LARGE($A$3:$A$49004,5)</f>
        <v>41974</v>
      </c>
      <c r="E34" s="6">
        <f>VLOOKUP(D34,$A$3:$B$49004,2,FALSE)</f>
        <v>12440</v>
      </c>
    </row>
    <row r="35" spans="1:5" ht="12.75">
      <c r="A35" s="11">
        <v>41609</v>
      </c>
      <c r="B35" s="18">
        <v>12189</v>
      </c>
      <c r="D35" s="5">
        <f>LARGE($A$3:$A$49004,4)</f>
        <v>42005</v>
      </c>
      <c r="E35" s="6">
        <f>VLOOKUP(D35,$A$3:$B$49004,2,FALSE)</f>
        <v>12625</v>
      </c>
    </row>
    <row r="36" spans="1:5" ht="12.75">
      <c r="A36" s="11">
        <v>41640</v>
      </c>
      <c r="B36" s="18">
        <v>12226</v>
      </c>
      <c r="D36" s="5">
        <f>LARGE($A$3:$A$49004,3)</f>
        <v>42036</v>
      </c>
      <c r="E36" s="6">
        <f>VLOOKUP(D36,$A$3:$B$49004,2,FALSE)</f>
        <v>12863</v>
      </c>
    </row>
    <row r="37" spans="1:5" ht="12.75">
      <c r="A37" s="11">
        <v>41671</v>
      </c>
      <c r="B37" s="18">
        <v>11634</v>
      </c>
      <c r="D37" s="5">
        <f>LARGE($A$3:$A$49004,2)</f>
        <v>42064</v>
      </c>
      <c r="E37" s="6">
        <f>VLOOKUP(D37,$A$3:$B$49004,2,FALSE)</f>
        <v>13084</v>
      </c>
    </row>
    <row r="38" spans="1:5" ht="13.5" thickBot="1">
      <c r="A38" s="11">
        <v>41699</v>
      </c>
      <c r="B38" s="19">
        <v>11404</v>
      </c>
      <c r="D38" s="7">
        <f>LARGE($A$3:$A$49004,1)</f>
        <v>42095</v>
      </c>
      <c r="E38" s="8">
        <f>VLOOKUP(D38,$A$3:$B$49004,2,FALSE)</f>
        <v>12937</v>
      </c>
    </row>
    <row r="39" spans="1:2" ht="12.75">
      <c r="A39" s="11">
        <v>41730</v>
      </c>
      <c r="B39" s="19">
        <v>11532</v>
      </c>
    </row>
    <row r="40" spans="1:2" ht="12.75">
      <c r="A40" s="11">
        <v>41760</v>
      </c>
      <c r="B40" s="19">
        <v>11611</v>
      </c>
    </row>
    <row r="41" spans="1:2" ht="12.75">
      <c r="A41" s="11">
        <v>41791</v>
      </c>
      <c r="B41" s="19">
        <v>11969</v>
      </c>
    </row>
    <row r="42" spans="1:2" ht="12.75">
      <c r="A42" s="11">
        <v>41821</v>
      </c>
      <c r="B42" s="19">
        <v>11591</v>
      </c>
    </row>
    <row r="43" spans="1:2" ht="12.75">
      <c r="A43" s="11">
        <v>41852</v>
      </c>
      <c r="B43" s="19">
        <v>11717</v>
      </c>
    </row>
    <row r="44" spans="1:2" ht="12.75">
      <c r="A44" s="11">
        <v>41883</v>
      </c>
      <c r="B44" s="19">
        <v>12212</v>
      </c>
    </row>
    <row r="45" spans="1:2" ht="12.75">
      <c r="A45" s="11">
        <v>41913</v>
      </c>
      <c r="B45" s="19">
        <v>12082</v>
      </c>
    </row>
    <row r="46" spans="1:2" ht="12.75">
      <c r="A46" s="11">
        <v>41944</v>
      </c>
      <c r="B46" s="19">
        <v>12196</v>
      </c>
    </row>
    <row r="47" spans="1:2" ht="12.75">
      <c r="A47" s="11">
        <v>41974</v>
      </c>
      <c r="B47" s="19">
        <v>12440</v>
      </c>
    </row>
    <row r="48" spans="1:2" ht="12.75">
      <c r="A48" s="11">
        <v>42005</v>
      </c>
      <c r="B48" s="19">
        <v>12625</v>
      </c>
    </row>
    <row r="49" spans="1:2" ht="12.75">
      <c r="A49" s="11">
        <v>42036</v>
      </c>
      <c r="B49" s="19">
        <v>12863</v>
      </c>
    </row>
    <row r="50" spans="1:2" ht="12.75">
      <c r="A50" s="11">
        <v>42064</v>
      </c>
      <c r="B50" s="19">
        <v>13084</v>
      </c>
    </row>
    <row r="51" spans="1:2" ht="13.5" thickBot="1">
      <c r="A51" s="12">
        <v>42095</v>
      </c>
      <c r="B51" s="20">
        <v>12937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 only</dc:creator>
  <cp:keywords/>
  <dc:description/>
  <cp:lastModifiedBy>er</cp:lastModifiedBy>
  <cp:lastPrinted>2009-04-06T08:46:28Z</cp:lastPrinted>
  <dcterms:created xsi:type="dcterms:W3CDTF">2003-01-15T08:30:10Z</dcterms:created>
  <dcterms:modified xsi:type="dcterms:W3CDTF">2015-07-02T04:35:11Z</dcterms:modified>
  <cp:category/>
  <cp:version/>
  <cp:contentType/>
  <cp:contentStatus/>
</cp:coreProperties>
</file>